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<sst xmlns="http://schemas.openxmlformats.org/spreadsheetml/2006/main" count="65" uniqueCount="39">
  <si>
    <t>中阳县2023年干果经济林（核桃）提质增效项目结算表</t>
  </si>
  <si>
    <t>施工方:</t>
  </si>
  <si>
    <t>中阳县熊熊山种植专业合作社</t>
  </si>
  <si>
    <t xml:space="preserve">                  单位：个、亩、元</t>
  </si>
  <si>
    <t>乡镇</t>
  </si>
  <si>
    <t>村委</t>
  </si>
  <si>
    <t>小班</t>
  </si>
  <si>
    <t>作业面积</t>
  </si>
  <si>
    <t>验收质量等级</t>
  </si>
  <si>
    <t>结算资金</t>
  </si>
  <si>
    <t>备注</t>
  </si>
  <si>
    <t>优
（中标单价）</t>
  </si>
  <si>
    <t>良
（90元/亩）</t>
  </si>
  <si>
    <t>一般
（80元/亩）</t>
  </si>
  <si>
    <t>差
（70元/亩）</t>
  </si>
  <si>
    <t>总计</t>
  </si>
  <si>
    <t>1924537.76</t>
  </si>
  <si>
    <t>金罗镇</t>
  </si>
  <si>
    <t>金罗</t>
  </si>
  <si>
    <t>合计</t>
  </si>
  <si>
    <t>沟底</t>
  </si>
  <si>
    <t>西合（冯家山）</t>
  </si>
  <si>
    <t>姚家岭</t>
  </si>
  <si>
    <t>张子山</t>
  </si>
  <si>
    <t>赵家山</t>
  </si>
  <si>
    <t>熊熊山</t>
  </si>
  <si>
    <t>下枣林乡</t>
  </si>
  <si>
    <t>岔沟</t>
  </si>
  <si>
    <t>付家塔</t>
  </si>
  <si>
    <t>刘家塌</t>
  </si>
  <si>
    <t>罗家焉</t>
  </si>
  <si>
    <t>下枣林</t>
  </si>
  <si>
    <t>上寺头</t>
  </si>
  <si>
    <t>宁乡镇</t>
  </si>
  <si>
    <t>阳坡塔</t>
  </si>
  <si>
    <t>已毁坏</t>
  </si>
  <si>
    <t>府南社区</t>
  </si>
  <si>
    <t>段家庄社区</t>
  </si>
  <si>
    <t>郝家岭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</si>
</sst>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"/>
  <sheetViews>
    <sheetView tabSelected="1" workbookViewId="0">
      <selection activeCell="O5" sqref="O5"/>
    </sheetView>
  </sheetViews>
  <sheetFormatPr defaultColWidth="9" defaultRowHeight="14"/>
  <cols>
    <col min="1" max="1" width="10.6272727272727" style="1" customWidth="1"/>
    <col min="2" max="2" width="16.8727272727273" style="1" customWidth="1"/>
    <col min="3" max="3" width="9" style="1"/>
    <col min="4" max="4" width="12.6272727272727" style="1" customWidth="1"/>
    <col min="5" max="5" width="13.6272727272727" style="1" customWidth="1"/>
    <col min="6" max="8" width="12.6272727272727" style="1" customWidth="1"/>
    <col min="9" max="9" width="13" style="2" customWidth="1"/>
    <col min="10" max="10" width="11.5" style="1" customWidth="1"/>
    <col min="11" max="16384" width="9" style="1"/>
  </cols>
  <sheetData>
    <row r="1" ht="15.4" customHeight="1" spans="1:10">
      <c r="A1" s="3" t="s">
        <v>0</v>
      </c>
      <c r="B1" s="3"/>
      <c r="C1" s="3"/>
      <c r="D1" s="3"/>
      <c r="E1" s="3"/>
      <c r="F1" s="3"/>
      <c r="G1" s="3"/>
      <c r="H1" s="3"/>
      <c r="I1" s="7"/>
      <c r="J1" s="3"/>
    </row>
    <row r="2" ht="15.4" customHeight="1" spans="1:10">
      <c r="A2" s="3"/>
      <c r="B2" s="3"/>
      <c r="C2" s="3"/>
      <c r="D2" s="3"/>
      <c r="E2" s="3"/>
      <c r="F2" s="3"/>
      <c r="G2" s="3"/>
      <c r="H2" s="3"/>
      <c r="I2" s="7"/>
      <c r="J2" s="3"/>
    </row>
    <row r="3" ht="15.4" customHeight="1" spans="1:9">
      <c r="A3" s="1" t="s">
        <v>1</v>
      </c>
      <c r="B3" s="4" t="s">
        <v>2</v>
      </c>
      <c r="C3" s="4"/>
      <c r="D3" s="4"/>
      <c r="I3" s="2" t="s">
        <v>3</v>
      </c>
    </row>
    <row r="4" ht="15.4" customHeight="1" spans="1:10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/>
      <c r="H4" s="5"/>
      <c r="I4" s="8" t="s">
        <v>9</v>
      </c>
      <c r="J4" s="9" t="s">
        <v>10</v>
      </c>
    </row>
    <row r="5" ht="32" customHeight="1" spans="1:10">
      <c r="A5" s="5"/>
      <c r="B5" s="5"/>
      <c r="C5" s="5"/>
      <c r="D5" s="5"/>
      <c r="E5" s="6" t="s">
        <v>11</v>
      </c>
      <c r="F5" s="6" t="s">
        <v>12</v>
      </c>
      <c r="G5" s="6" t="s">
        <v>13</v>
      </c>
      <c r="H5" s="6" t="s">
        <v>14</v>
      </c>
      <c r="I5" s="10"/>
      <c r="J5" s="11"/>
    </row>
    <row r="6" ht="14.5" customHeight="1" spans="1:10">
      <c r="A6" s="5" t="s">
        <v>15</v>
      </c>
      <c r="B6" s="5"/>
      <c r="C6" s="5"/>
      <c r="D6" s="5">
        <f>SUM(D7+D15+D22+D24+D26+D31+D39+D41+D47+D69+D76+D83+D86+D116+D125+D134+D138)</f>
        <v>19487.37</v>
      </c>
      <c r="E6" s="5"/>
      <c r="F6" s="5"/>
      <c r="G6" s="5"/>
      <c r="H6" s="5"/>
      <c r="I6" s="12" t="s">
        <v>16</v>
      </c>
      <c r="J6" s="5"/>
    </row>
    <row r="7" ht="14.5" customHeight="1" spans="1:10">
      <c r="A7" s="5" t="s">
        <v>17</v>
      </c>
      <c r="B7" s="5" t="s">
        <v>18</v>
      </c>
      <c r="C7" s="5" t="s">
        <v>19</v>
      </c>
      <c r="D7" s="5">
        <v>762</v>
      </c>
      <c r="E7" s="5"/>
      <c r="F7" s="5"/>
      <c r="G7" s="5"/>
      <c r="H7" s="5"/>
      <c r="I7" s="13">
        <f>SUM(I8+I9+I10+I11+I12+I13+I14)</f>
        <v>75819</v>
      </c>
      <c r="J7" s="5"/>
    </row>
    <row r="8" ht="14.5" customHeight="1" spans="1:10">
      <c r="A8" s="5"/>
      <c r="B8" s="5"/>
      <c r="C8" s="5">
        <v>1</v>
      </c>
      <c r="D8" s="5">
        <v>74</v>
      </c>
      <c r="E8" s="5">
        <v>99.5</v>
      </c>
      <c r="F8" s="5"/>
      <c r="G8" s="5"/>
      <c r="H8" s="5"/>
      <c r="I8" s="13">
        <f>SUM(D8*E8)</f>
        <v>7363</v>
      </c>
      <c r="J8" s="5"/>
    </row>
    <row r="9" ht="14.5" customHeight="1" spans="1:10">
      <c r="A9" s="5"/>
      <c r="B9" s="5"/>
      <c r="C9" s="5">
        <v>2</v>
      </c>
      <c r="D9" s="5">
        <v>171</v>
      </c>
      <c r="E9" s="5">
        <v>99.5</v>
      </c>
      <c r="F9" s="5"/>
      <c r="G9" s="5"/>
      <c r="H9" s="5"/>
      <c r="I9" s="13">
        <f>SUM(D9*E9)</f>
        <v>17014.5</v>
      </c>
      <c r="J9" s="5"/>
    </row>
    <row r="10" ht="14.5" customHeight="1" spans="1:10">
      <c r="A10" s="5"/>
      <c r="B10" s="5"/>
      <c r="C10" s="5">
        <v>3</v>
      </c>
      <c r="D10" s="5">
        <v>85.7</v>
      </c>
      <c r="E10" s="5">
        <v>99.5</v>
      </c>
      <c r="F10" s="5"/>
      <c r="G10" s="5"/>
      <c r="H10" s="5"/>
      <c r="I10" s="13">
        <f t="shared" ref="I8:I29" si="0">SUM(D10*E10)</f>
        <v>8527.15</v>
      </c>
      <c r="J10" s="5"/>
    </row>
    <row r="11" ht="14.5" customHeight="1" spans="1:10">
      <c r="A11" s="5"/>
      <c r="B11" s="5"/>
      <c r="C11" s="5">
        <v>4</v>
      </c>
      <c r="D11" s="5">
        <v>139.3</v>
      </c>
      <c r="E11" s="5">
        <v>99.5</v>
      </c>
      <c r="F11" s="5"/>
      <c r="G11" s="5"/>
      <c r="H11" s="5"/>
      <c r="I11" s="13">
        <f t="shared" si="0"/>
        <v>13860.35</v>
      </c>
      <c r="J11" s="5"/>
    </row>
    <row r="12" ht="14.5" customHeight="1" spans="1:10">
      <c r="A12" s="5"/>
      <c r="B12" s="5"/>
      <c r="C12" s="5">
        <v>5</v>
      </c>
      <c r="D12" s="5">
        <v>32.2</v>
      </c>
      <c r="E12" s="5">
        <v>99.5</v>
      </c>
      <c r="F12" s="5"/>
      <c r="G12" s="5"/>
      <c r="H12" s="5"/>
      <c r="I12" s="13">
        <f t="shared" si="0"/>
        <v>3203.9</v>
      </c>
      <c r="J12" s="5"/>
    </row>
    <row r="13" ht="14.5" customHeight="1" spans="1:10">
      <c r="A13" s="5"/>
      <c r="B13" s="5"/>
      <c r="C13" s="5">
        <v>6</v>
      </c>
      <c r="D13" s="5">
        <v>146</v>
      </c>
      <c r="E13" s="5">
        <v>99.5</v>
      </c>
      <c r="F13" s="5"/>
      <c r="G13" s="5"/>
      <c r="H13" s="5"/>
      <c r="I13" s="13">
        <f t="shared" si="0"/>
        <v>14527</v>
      </c>
      <c r="J13" s="5"/>
    </row>
    <row r="14" ht="14.5" customHeight="1" spans="1:10">
      <c r="A14" s="5"/>
      <c r="B14" s="5"/>
      <c r="C14" s="5">
        <v>7</v>
      </c>
      <c r="D14" s="5">
        <v>113.8</v>
      </c>
      <c r="E14" s="5">
        <v>99.5</v>
      </c>
      <c r="F14" s="5"/>
      <c r="G14" s="5"/>
      <c r="H14" s="5"/>
      <c r="I14" s="13">
        <f t="shared" si="0"/>
        <v>11323.1</v>
      </c>
      <c r="J14" s="5"/>
    </row>
    <row r="15" ht="14.5" customHeight="1" spans="1:10">
      <c r="A15" s="5"/>
      <c r="B15" s="5" t="s">
        <v>20</v>
      </c>
      <c r="C15" s="5" t="s">
        <v>19</v>
      </c>
      <c r="D15" s="5">
        <v>1675</v>
      </c>
      <c r="E15" s="5"/>
      <c r="F15" s="5"/>
      <c r="G15" s="5"/>
      <c r="H15" s="5"/>
      <c r="I15" s="13">
        <f>SUM(I16+I17+I18+I19+I20+I21)</f>
        <v>163755.5</v>
      </c>
      <c r="J15" s="5"/>
    </row>
    <row r="16" ht="14.5" customHeight="1" spans="1:10">
      <c r="A16" s="5"/>
      <c r="B16" s="5"/>
      <c r="C16" s="5">
        <v>1</v>
      </c>
      <c r="D16" s="5">
        <v>240.3</v>
      </c>
      <c r="E16" s="5">
        <v>99.5</v>
      </c>
      <c r="F16" s="5"/>
      <c r="G16" s="5"/>
      <c r="H16" s="5"/>
      <c r="I16" s="13">
        <f t="shared" si="0"/>
        <v>23909.85</v>
      </c>
      <c r="J16" s="5"/>
    </row>
    <row r="17" ht="14.5" customHeight="1" spans="1:10">
      <c r="A17" s="5"/>
      <c r="B17" s="5"/>
      <c r="C17" s="5">
        <v>2</v>
      </c>
      <c r="D17" s="5">
        <v>306</v>
      </c>
      <c r="E17" s="5"/>
      <c r="F17" s="5">
        <v>90</v>
      </c>
      <c r="G17" s="5"/>
      <c r="H17" s="5"/>
      <c r="I17" s="13">
        <f>SUM(D17*F17)</f>
        <v>27540</v>
      </c>
      <c r="J17" s="5"/>
    </row>
    <row r="18" ht="14.5" customHeight="1" spans="1:10">
      <c r="A18" s="5"/>
      <c r="B18" s="5"/>
      <c r="C18" s="5">
        <v>3</v>
      </c>
      <c r="D18" s="5">
        <v>394.8</v>
      </c>
      <c r="E18" s="5">
        <v>99.5</v>
      </c>
      <c r="F18" s="5"/>
      <c r="G18" s="5"/>
      <c r="H18" s="5"/>
      <c r="I18" s="13">
        <f t="shared" si="0"/>
        <v>39282.6</v>
      </c>
      <c r="J18" s="5"/>
    </row>
    <row r="19" ht="14.5" customHeight="1" spans="1:10">
      <c r="A19" s="5"/>
      <c r="B19" s="5"/>
      <c r="C19" s="5">
        <v>4</v>
      </c>
      <c r="D19" s="5">
        <v>531.1</v>
      </c>
      <c r="E19" s="5">
        <v>99.5</v>
      </c>
      <c r="F19" s="5"/>
      <c r="G19" s="5"/>
      <c r="H19" s="5"/>
      <c r="I19" s="13">
        <f t="shared" si="0"/>
        <v>52844.45</v>
      </c>
      <c r="J19" s="5"/>
    </row>
    <row r="20" ht="14.5" customHeight="1" spans="1:10">
      <c r="A20" s="5"/>
      <c r="B20" s="5"/>
      <c r="C20" s="5">
        <v>5</v>
      </c>
      <c r="D20" s="5">
        <v>106</v>
      </c>
      <c r="E20" s="5">
        <v>99.5</v>
      </c>
      <c r="F20" s="5"/>
      <c r="G20" s="5"/>
      <c r="H20" s="5"/>
      <c r="I20" s="13">
        <f t="shared" si="0"/>
        <v>10547</v>
      </c>
      <c r="J20" s="5"/>
    </row>
    <row r="21" ht="14.5" customHeight="1" spans="1:10">
      <c r="A21" s="5"/>
      <c r="B21" s="5"/>
      <c r="C21" s="5">
        <v>6</v>
      </c>
      <c r="D21" s="5">
        <v>96.8</v>
      </c>
      <c r="E21" s="5">
        <v>99.5</v>
      </c>
      <c r="F21" s="5"/>
      <c r="G21" s="5"/>
      <c r="H21" s="5"/>
      <c r="I21" s="13">
        <f t="shared" si="0"/>
        <v>9631.6</v>
      </c>
      <c r="J21" s="5"/>
    </row>
    <row r="22" ht="14.5" customHeight="1" spans="1:10">
      <c r="A22" s="5"/>
      <c r="B22" s="5" t="s">
        <v>21</v>
      </c>
      <c r="C22" s="5" t="s">
        <v>19</v>
      </c>
      <c r="D22" s="5">
        <v>533.5</v>
      </c>
      <c r="E22" s="5"/>
      <c r="F22" s="5"/>
      <c r="G22" s="5"/>
      <c r="H22" s="5"/>
      <c r="I22" s="13">
        <f>SUM(I23)</f>
        <v>53083.25</v>
      </c>
      <c r="J22" s="5"/>
    </row>
    <row r="23" ht="14.5" customHeight="1" spans="1:10">
      <c r="A23" s="5"/>
      <c r="B23" s="5"/>
      <c r="C23" s="5">
        <v>1</v>
      </c>
      <c r="D23" s="5">
        <v>533.5</v>
      </c>
      <c r="E23" s="5">
        <v>99.5</v>
      </c>
      <c r="F23" s="5"/>
      <c r="G23" s="5"/>
      <c r="H23" s="5"/>
      <c r="I23" s="13">
        <f t="shared" si="0"/>
        <v>53083.25</v>
      </c>
      <c r="J23" s="5"/>
    </row>
    <row r="24" ht="14.5" customHeight="1" spans="1:10">
      <c r="A24" s="5"/>
      <c r="B24" s="5" t="s">
        <v>22</v>
      </c>
      <c r="C24" s="5" t="s">
        <v>19</v>
      </c>
      <c r="D24" s="5">
        <v>892.4</v>
      </c>
      <c r="E24" s="5"/>
      <c r="F24" s="5"/>
      <c r="G24" s="5"/>
      <c r="H24" s="5"/>
      <c r="I24" s="13">
        <f>SUM(I25)</f>
        <v>88793.8</v>
      </c>
      <c r="J24" s="5"/>
    </row>
    <row r="25" ht="14.5" customHeight="1" spans="1:10">
      <c r="A25" s="5"/>
      <c r="B25" s="5"/>
      <c r="C25" s="5">
        <v>1</v>
      </c>
      <c r="D25" s="5">
        <v>892.4</v>
      </c>
      <c r="E25" s="5">
        <v>99.5</v>
      </c>
      <c r="F25" s="5"/>
      <c r="G25" s="5"/>
      <c r="H25" s="5"/>
      <c r="I25" s="13">
        <f t="shared" si="0"/>
        <v>88793.8</v>
      </c>
      <c r="J25" s="5"/>
    </row>
    <row r="26" ht="14.5" customHeight="1" spans="1:10">
      <c r="A26" s="5"/>
      <c r="B26" s="5" t="s">
        <v>23</v>
      </c>
      <c r="C26" s="5" t="s">
        <v>19</v>
      </c>
      <c r="D26" s="5">
        <v>2086.8</v>
      </c>
      <c r="E26" s="5"/>
      <c r="F26" s="5"/>
      <c r="G26" s="5"/>
      <c r="H26" s="5"/>
      <c r="I26" s="13">
        <f>SUM(I27+I28+I29+I30)</f>
        <v>199307.95</v>
      </c>
      <c r="J26" s="5"/>
    </row>
    <row r="27" ht="14.5" customHeight="1" spans="1:10">
      <c r="A27" s="5"/>
      <c r="B27" s="5"/>
      <c r="C27" s="5">
        <v>1</v>
      </c>
      <c r="D27" s="5">
        <v>407</v>
      </c>
      <c r="E27" s="5">
        <v>99.5</v>
      </c>
      <c r="F27" s="5"/>
      <c r="G27" s="5"/>
      <c r="H27" s="5"/>
      <c r="I27" s="13">
        <f t="shared" si="0"/>
        <v>40496.5</v>
      </c>
      <c r="J27" s="5"/>
    </row>
    <row r="28" ht="14.5" customHeight="1" spans="1:10">
      <c r="A28" s="5"/>
      <c r="B28" s="5"/>
      <c r="C28" s="5">
        <v>2</v>
      </c>
      <c r="D28" s="5">
        <v>371.5</v>
      </c>
      <c r="E28" s="5"/>
      <c r="F28" s="5">
        <v>90</v>
      </c>
      <c r="G28" s="5"/>
      <c r="H28" s="5"/>
      <c r="I28" s="13">
        <f>SUM(D28*F28)</f>
        <v>33435</v>
      </c>
      <c r="J28" s="5"/>
    </row>
    <row r="29" ht="14.5" customHeight="1" spans="1:10">
      <c r="A29" s="5"/>
      <c r="B29" s="5"/>
      <c r="C29" s="5">
        <v>3</v>
      </c>
      <c r="D29" s="5">
        <v>803.1</v>
      </c>
      <c r="E29" s="5">
        <v>99.5</v>
      </c>
      <c r="F29" s="5"/>
      <c r="G29" s="5"/>
      <c r="H29" s="5"/>
      <c r="I29" s="13">
        <f t="shared" si="0"/>
        <v>79908.45</v>
      </c>
      <c r="J29" s="5"/>
    </row>
    <row r="30" ht="14.5" customHeight="1" spans="1:10">
      <c r="A30" s="5" t="s">
        <v>17</v>
      </c>
      <c r="B30" s="5" t="s">
        <v>23</v>
      </c>
      <c r="C30" s="5">
        <v>4</v>
      </c>
      <c r="D30" s="5">
        <v>505.2</v>
      </c>
      <c r="E30" s="5"/>
      <c r="F30" s="5">
        <v>90</v>
      </c>
      <c r="G30" s="5"/>
      <c r="H30" s="5"/>
      <c r="I30" s="13">
        <f>SUM(D30*F30)</f>
        <v>45468</v>
      </c>
      <c r="J30" s="5"/>
    </row>
    <row r="31" ht="14.5" customHeight="1" spans="1:10">
      <c r="A31" s="5"/>
      <c r="B31" s="5" t="s">
        <v>24</v>
      </c>
      <c r="C31" s="5" t="s">
        <v>19</v>
      </c>
      <c r="D31" s="5">
        <v>1173.6</v>
      </c>
      <c r="E31" s="5"/>
      <c r="F31" s="5"/>
      <c r="G31" s="5"/>
      <c r="H31" s="5"/>
      <c r="I31" s="13">
        <f>SUM(I32+I33+I34+I35+I37+I36+I38)</f>
        <v>116773.2</v>
      </c>
      <c r="J31" s="5"/>
    </row>
    <row r="32" ht="14.5" customHeight="1" spans="1:10">
      <c r="A32" s="5"/>
      <c r="B32" s="5"/>
      <c r="C32" s="5">
        <v>1</v>
      </c>
      <c r="D32" s="5">
        <v>295.3</v>
      </c>
      <c r="E32" s="5">
        <v>99.5</v>
      </c>
      <c r="F32" s="5"/>
      <c r="G32" s="5"/>
      <c r="H32" s="5"/>
      <c r="I32" s="13">
        <f t="shared" ref="I30:I61" si="1">SUM(D32*E32)</f>
        <v>29382.35</v>
      </c>
      <c r="J32" s="5"/>
    </row>
    <row r="33" ht="14.5" customHeight="1" spans="1:10">
      <c r="A33" s="5"/>
      <c r="B33" s="5"/>
      <c r="C33" s="5">
        <v>2</v>
      </c>
      <c r="D33" s="5">
        <v>118.6</v>
      </c>
      <c r="E33" s="5">
        <v>99.5</v>
      </c>
      <c r="F33" s="5"/>
      <c r="G33" s="5"/>
      <c r="H33" s="5"/>
      <c r="I33" s="13">
        <f t="shared" si="1"/>
        <v>11800.7</v>
      </c>
      <c r="J33" s="5"/>
    </row>
    <row r="34" ht="14.5" customHeight="1" spans="1:10">
      <c r="A34" s="5"/>
      <c r="B34" s="5"/>
      <c r="C34" s="5">
        <v>3</v>
      </c>
      <c r="D34" s="5">
        <v>63.9</v>
      </c>
      <c r="E34" s="5">
        <v>99.5</v>
      </c>
      <c r="F34" s="5"/>
      <c r="G34" s="5"/>
      <c r="H34" s="5"/>
      <c r="I34" s="13">
        <f t="shared" si="1"/>
        <v>6358.05</v>
      </c>
      <c r="J34" s="5"/>
    </row>
    <row r="35" ht="14.5" customHeight="1" spans="1:10">
      <c r="A35" s="5"/>
      <c r="B35" s="5"/>
      <c r="C35" s="5">
        <v>4</v>
      </c>
      <c r="D35" s="5">
        <v>166.9</v>
      </c>
      <c r="E35" s="5">
        <v>99.5</v>
      </c>
      <c r="F35" s="5"/>
      <c r="G35" s="5"/>
      <c r="H35" s="5"/>
      <c r="I35" s="13">
        <f t="shared" si="1"/>
        <v>16606.55</v>
      </c>
      <c r="J35" s="5"/>
    </row>
    <row r="36" ht="14.5" customHeight="1" spans="1:10">
      <c r="A36" s="5"/>
      <c r="B36" s="5"/>
      <c r="C36" s="5">
        <v>5</v>
      </c>
      <c r="D36" s="5">
        <v>188.6</v>
      </c>
      <c r="E36" s="5">
        <v>99.5</v>
      </c>
      <c r="F36" s="5"/>
      <c r="G36" s="5"/>
      <c r="H36" s="5"/>
      <c r="I36" s="13">
        <f t="shared" si="1"/>
        <v>18765.7</v>
      </c>
      <c r="J36" s="5"/>
    </row>
    <row r="37" ht="14.5" customHeight="1" spans="1:10">
      <c r="A37" s="5"/>
      <c r="B37" s="5"/>
      <c r="C37" s="5">
        <v>6</v>
      </c>
      <c r="D37" s="5">
        <v>78.1</v>
      </c>
      <c r="E37" s="5">
        <v>99.5</v>
      </c>
      <c r="F37" s="5"/>
      <c r="G37" s="5"/>
      <c r="H37" s="5"/>
      <c r="I37" s="13">
        <f t="shared" si="1"/>
        <v>7770.95</v>
      </c>
      <c r="J37" s="5"/>
    </row>
    <row r="38" ht="14.5" customHeight="1" spans="1:10">
      <c r="A38" s="5"/>
      <c r="B38" s="5"/>
      <c r="C38" s="5">
        <v>7</v>
      </c>
      <c r="D38" s="5">
        <v>262.2</v>
      </c>
      <c r="E38" s="5">
        <v>99.5</v>
      </c>
      <c r="F38" s="5"/>
      <c r="G38" s="5"/>
      <c r="H38" s="5"/>
      <c r="I38" s="13">
        <f t="shared" si="1"/>
        <v>26088.9</v>
      </c>
      <c r="J38" s="5"/>
    </row>
    <row r="39" ht="14.5" customHeight="1" spans="1:10">
      <c r="A39" s="5"/>
      <c r="B39" s="5" t="s">
        <v>25</v>
      </c>
      <c r="C39" s="5" t="s">
        <v>19</v>
      </c>
      <c r="D39" s="5">
        <v>1677.2</v>
      </c>
      <c r="E39" s="5"/>
      <c r="F39" s="5"/>
      <c r="G39" s="5"/>
      <c r="H39" s="5"/>
      <c r="I39" s="13">
        <f>SUM(I40)</f>
        <v>166881.4</v>
      </c>
      <c r="J39" s="5"/>
    </row>
    <row r="40" ht="14.5" customHeight="1" spans="1:10">
      <c r="A40" s="5"/>
      <c r="B40" s="5"/>
      <c r="C40" s="5">
        <v>1</v>
      </c>
      <c r="D40" s="5">
        <v>1677.2</v>
      </c>
      <c r="E40" s="5">
        <v>99.5</v>
      </c>
      <c r="F40" s="5"/>
      <c r="G40" s="5"/>
      <c r="H40" s="5"/>
      <c r="I40" s="13">
        <f t="shared" si="1"/>
        <v>166881.4</v>
      </c>
      <c r="J40" s="5"/>
    </row>
    <row r="41" ht="14.5" customHeight="1" spans="1:10">
      <c r="A41" s="5" t="s">
        <v>26</v>
      </c>
      <c r="B41" s="5" t="s">
        <v>27</v>
      </c>
      <c r="C41" s="5" t="s">
        <v>19</v>
      </c>
      <c r="D41" s="5">
        <v>1929.47</v>
      </c>
      <c r="E41" s="5"/>
      <c r="F41" s="5"/>
      <c r="G41" s="5"/>
      <c r="H41" s="5"/>
      <c r="I41" s="13">
        <f>SUM(I42+I43+I44+I45+I46)</f>
        <v>189757.365</v>
      </c>
      <c r="J41" s="5"/>
    </row>
    <row r="42" ht="14.5" customHeight="1" spans="1:10">
      <c r="A42" s="5"/>
      <c r="B42" s="5"/>
      <c r="C42" s="5">
        <v>1</v>
      </c>
      <c r="D42" s="5">
        <v>338.25</v>
      </c>
      <c r="E42" s="5">
        <v>99.5</v>
      </c>
      <c r="F42" s="5"/>
      <c r="G42" s="5"/>
      <c r="H42" s="5"/>
      <c r="I42" s="13">
        <f t="shared" si="1"/>
        <v>33655.875</v>
      </c>
      <c r="J42" s="5"/>
    </row>
    <row r="43" ht="14.5" customHeight="1" spans="1:10">
      <c r="A43" s="5"/>
      <c r="B43" s="5"/>
      <c r="C43" s="5">
        <v>2</v>
      </c>
      <c r="D43" s="5">
        <v>610.12</v>
      </c>
      <c r="E43" s="5">
        <v>99.5</v>
      </c>
      <c r="F43" s="5"/>
      <c r="G43" s="5"/>
      <c r="H43" s="5"/>
      <c r="I43" s="13">
        <f t="shared" si="1"/>
        <v>60706.94</v>
      </c>
      <c r="J43" s="5"/>
    </row>
    <row r="44" ht="14.5" customHeight="1" spans="1:10">
      <c r="A44" s="5"/>
      <c r="B44" s="5"/>
      <c r="C44" s="5">
        <v>3</v>
      </c>
      <c r="D44" s="5">
        <v>399.8</v>
      </c>
      <c r="E44" s="5">
        <v>99.5</v>
      </c>
      <c r="F44" s="5"/>
      <c r="G44" s="5"/>
      <c r="H44" s="5"/>
      <c r="I44" s="13">
        <f t="shared" si="1"/>
        <v>39780.1</v>
      </c>
      <c r="J44" s="5"/>
    </row>
    <row r="45" ht="14.5" customHeight="1" spans="1:10">
      <c r="A45" s="5"/>
      <c r="B45" s="5"/>
      <c r="C45" s="5">
        <v>4</v>
      </c>
      <c r="D45" s="5">
        <v>234.2</v>
      </c>
      <c r="E45" s="5"/>
      <c r="F45" s="5">
        <v>90</v>
      </c>
      <c r="G45" s="5"/>
      <c r="H45" s="5"/>
      <c r="I45" s="13">
        <f>SUM(D45*F45)</f>
        <v>21078</v>
      </c>
      <c r="J45" s="5"/>
    </row>
    <row r="46" ht="14.5" customHeight="1" spans="1:10">
      <c r="A46" s="5"/>
      <c r="B46" s="5"/>
      <c r="C46" s="5">
        <v>5</v>
      </c>
      <c r="D46" s="5">
        <v>347.1</v>
      </c>
      <c r="E46" s="5">
        <v>99.5</v>
      </c>
      <c r="F46" s="5"/>
      <c r="G46" s="5"/>
      <c r="H46" s="5"/>
      <c r="I46" s="13">
        <f t="shared" si="1"/>
        <v>34536.45</v>
      </c>
      <c r="J46" s="5"/>
    </row>
    <row r="47" ht="14.5" customHeight="1" spans="1:10">
      <c r="A47" s="5"/>
      <c r="B47" s="5" t="s">
        <v>28</v>
      </c>
      <c r="C47" s="5" t="s">
        <v>19</v>
      </c>
      <c r="D47" s="5">
        <v>1402.3</v>
      </c>
      <c r="E47" s="5"/>
      <c r="F47" s="5"/>
      <c r="G47" s="5"/>
      <c r="H47" s="5"/>
      <c r="I47" s="13">
        <f>SUM(I48+I49+I50+I51+I52+I53+I54+I55+I56+I57+I58+I59+I60+I61+I62+I63+I64+I65+I66+I67+I68)</f>
        <v>139528.85</v>
      </c>
      <c r="J47" s="5"/>
    </row>
    <row r="48" ht="14.5" customHeight="1" spans="1:10">
      <c r="A48" s="5"/>
      <c r="B48" s="5"/>
      <c r="C48" s="5">
        <v>1</v>
      </c>
      <c r="D48" s="5">
        <v>33</v>
      </c>
      <c r="E48" s="5">
        <v>99.5</v>
      </c>
      <c r="F48" s="5"/>
      <c r="G48" s="5"/>
      <c r="H48" s="5"/>
      <c r="I48" s="13">
        <f t="shared" si="1"/>
        <v>3283.5</v>
      </c>
      <c r="J48" s="5"/>
    </row>
    <row r="49" ht="14.5" customHeight="1" spans="1:10">
      <c r="A49" s="5"/>
      <c r="B49" s="5"/>
      <c r="C49" s="5">
        <v>2</v>
      </c>
      <c r="D49" s="5">
        <v>52</v>
      </c>
      <c r="E49" s="5">
        <v>99.5</v>
      </c>
      <c r="F49" s="5"/>
      <c r="G49" s="5"/>
      <c r="H49" s="5"/>
      <c r="I49" s="13">
        <f t="shared" si="1"/>
        <v>5174</v>
      </c>
      <c r="J49" s="5"/>
    </row>
    <row r="50" ht="14.5" customHeight="1" spans="1:10">
      <c r="A50" s="5"/>
      <c r="B50" s="5"/>
      <c r="C50" s="5">
        <v>3</v>
      </c>
      <c r="D50" s="5">
        <v>116</v>
      </c>
      <c r="E50" s="5">
        <v>99.5</v>
      </c>
      <c r="F50" s="5"/>
      <c r="G50" s="5"/>
      <c r="H50" s="5"/>
      <c r="I50" s="13">
        <f t="shared" si="1"/>
        <v>11542</v>
      </c>
      <c r="J50" s="5"/>
    </row>
    <row r="51" ht="14.5" customHeight="1" spans="1:10">
      <c r="A51" s="5"/>
      <c r="B51" s="5"/>
      <c r="C51" s="5">
        <v>4</v>
      </c>
      <c r="D51" s="5">
        <v>9</v>
      </c>
      <c r="E51" s="5">
        <v>99.5</v>
      </c>
      <c r="F51" s="5"/>
      <c r="G51" s="5"/>
      <c r="H51" s="5"/>
      <c r="I51" s="13">
        <f t="shared" si="1"/>
        <v>895.5</v>
      </c>
      <c r="J51" s="5"/>
    </row>
    <row r="52" ht="14.5" customHeight="1" spans="1:10">
      <c r="A52" s="5"/>
      <c r="B52" s="5"/>
      <c r="C52" s="5">
        <v>5</v>
      </c>
      <c r="D52" s="5">
        <v>62</v>
      </c>
      <c r="E52" s="5">
        <v>99.5</v>
      </c>
      <c r="F52" s="5"/>
      <c r="G52" s="5"/>
      <c r="H52" s="5"/>
      <c r="I52" s="13">
        <f t="shared" si="1"/>
        <v>6169</v>
      </c>
      <c r="J52" s="5"/>
    </row>
    <row r="53" ht="14.5" customHeight="1" spans="1:10">
      <c r="A53" s="5"/>
      <c r="B53" s="5"/>
      <c r="C53" s="5">
        <v>6</v>
      </c>
      <c r="D53" s="5">
        <v>115</v>
      </c>
      <c r="E53" s="5">
        <v>99.5</v>
      </c>
      <c r="F53" s="5"/>
      <c r="G53" s="5"/>
      <c r="H53" s="5"/>
      <c r="I53" s="13">
        <f t="shared" si="1"/>
        <v>11442.5</v>
      </c>
      <c r="J53" s="5"/>
    </row>
    <row r="54" ht="14.5" customHeight="1" spans="1:10">
      <c r="A54" s="5" t="s">
        <v>26</v>
      </c>
      <c r="B54" s="5" t="s">
        <v>28</v>
      </c>
      <c r="C54" s="5">
        <v>7</v>
      </c>
      <c r="D54" s="5">
        <v>109</v>
      </c>
      <c r="E54" s="5">
        <v>99.5</v>
      </c>
      <c r="F54" s="5"/>
      <c r="G54" s="5"/>
      <c r="H54" s="5"/>
      <c r="I54" s="13">
        <f t="shared" si="1"/>
        <v>10845.5</v>
      </c>
      <c r="J54" s="5"/>
    </row>
    <row r="55" ht="14.5" customHeight="1" spans="1:10">
      <c r="A55" s="5"/>
      <c r="B55" s="5"/>
      <c r="C55" s="5">
        <v>8</v>
      </c>
      <c r="D55" s="5">
        <v>6</v>
      </c>
      <c r="E55" s="5">
        <v>99.5</v>
      </c>
      <c r="F55" s="5"/>
      <c r="G55" s="5"/>
      <c r="H55" s="5"/>
      <c r="I55" s="13">
        <f t="shared" si="1"/>
        <v>597</v>
      </c>
      <c r="J55" s="5"/>
    </row>
    <row r="56" ht="14.5" customHeight="1" spans="1:10">
      <c r="A56" s="5"/>
      <c r="B56" s="5"/>
      <c r="C56" s="5">
        <v>9</v>
      </c>
      <c r="D56" s="5">
        <v>43.7</v>
      </c>
      <c r="E56" s="5">
        <v>99.5</v>
      </c>
      <c r="F56" s="5"/>
      <c r="G56" s="5"/>
      <c r="H56" s="5"/>
      <c r="I56" s="13">
        <f t="shared" si="1"/>
        <v>4348.15</v>
      </c>
      <c r="J56" s="5"/>
    </row>
    <row r="57" ht="14.5" customHeight="1" spans="1:10">
      <c r="A57" s="5"/>
      <c r="B57" s="5"/>
      <c r="C57" s="5">
        <v>10</v>
      </c>
      <c r="D57" s="5">
        <v>62.7</v>
      </c>
      <c r="E57" s="5">
        <v>99.5</v>
      </c>
      <c r="F57" s="5"/>
      <c r="G57" s="5"/>
      <c r="H57" s="5"/>
      <c r="I57" s="13">
        <f t="shared" si="1"/>
        <v>6238.65</v>
      </c>
      <c r="J57" s="5"/>
    </row>
    <row r="58" ht="14.5" customHeight="1" spans="1:10">
      <c r="A58" s="5"/>
      <c r="B58" s="5"/>
      <c r="C58" s="5">
        <v>11</v>
      </c>
      <c r="D58" s="5">
        <v>237.6</v>
      </c>
      <c r="E58" s="5">
        <v>99.5</v>
      </c>
      <c r="F58" s="5"/>
      <c r="G58" s="5"/>
      <c r="H58" s="5"/>
      <c r="I58" s="13">
        <f t="shared" si="1"/>
        <v>23641.2</v>
      </c>
      <c r="J58" s="5"/>
    </row>
    <row r="59" ht="14.5" customHeight="1" spans="1:10">
      <c r="A59" s="5"/>
      <c r="B59" s="5"/>
      <c r="C59" s="5">
        <v>12</v>
      </c>
      <c r="D59" s="5">
        <v>3.4</v>
      </c>
      <c r="E59" s="5">
        <v>99.5</v>
      </c>
      <c r="F59" s="5"/>
      <c r="G59" s="5"/>
      <c r="H59" s="5"/>
      <c r="I59" s="13">
        <f t="shared" si="1"/>
        <v>338.3</v>
      </c>
      <c r="J59" s="5"/>
    </row>
    <row r="60" ht="14.5" customHeight="1" spans="1:10">
      <c r="A60" s="5"/>
      <c r="B60" s="5"/>
      <c r="C60" s="5">
        <v>13</v>
      </c>
      <c r="D60" s="5">
        <v>5.8</v>
      </c>
      <c r="E60" s="5">
        <v>99.5</v>
      </c>
      <c r="F60" s="5"/>
      <c r="G60" s="5"/>
      <c r="H60" s="5"/>
      <c r="I60" s="13">
        <f t="shared" si="1"/>
        <v>577.1</v>
      </c>
      <c r="J60" s="5"/>
    </row>
    <row r="61" ht="14.5" customHeight="1" spans="1:10">
      <c r="A61" s="5"/>
      <c r="B61" s="5"/>
      <c r="C61" s="5">
        <v>14</v>
      </c>
      <c r="D61" s="5">
        <v>11.2</v>
      </c>
      <c r="E61" s="5">
        <v>99.5</v>
      </c>
      <c r="F61" s="5"/>
      <c r="G61" s="5"/>
      <c r="H61" s="5"/>
      <c r="I61" s="13">
        <f t="shared" si="1"/>
        <v>1114.4</v>
      </c>
      <c r="J61" s="5"/>
    </row>
    <row r="62" ht="14.5" customHeight="1" spans="1:10">
      <c r="A62" s="5"/>
      <c r="B62" s="5"/>
      <c r="C62" s="5">
        <v>15</v>
      </c>
      <c r="D62" s="5">
        <v>15.4</v>
      </c>
      <c r="E62" s="5">
        <v>99.5</v>
      </c>
      <c r="F62" s="5"/>
      <c r="G62" s="5"/>
      <c r="H62" s="5"/>
      <c r="I62" s="13">
        <f t="shared" ref="I62:I93" si="2">SUM(D62*E62)</f>
        <v>1532.3</v>
      </c>
      <c r="J62" s="5"/>
    </row>
    <row r="63" ht="14.5" customHeight="1" spans="1:10">
      <c r="A63" s="5"/>
      <c r="B63" s="5"/>
      <c r="C63" s="5">
        <v>16</v>
      </c>
      <c r="D63" s="5">
        <v>113.6</v>
      </c>
      <c r="E63" s="5">
        <v>99.5</v>
      </c>
      <c r="F63" s="5"/>
      <c r="G63" s="5"/>
      <c r="H63" s="5"/>
      <c r="I63" s="13">
        <f t="shared" si="2"/>
        <v>11303.2</v>
      </c>
      <c r="J63" s="5"/>
    </row>
    <row r="64" ht="14.5" customHeight="1" spans="1:10">
      <c r="A64" s="5"/>
      <c r="B64" s="5"/>
      <c r="C64" s="5">
        <v>17</v>
      </c>
      <c r="D64" s="5">
        <v>10</v>
      </c>
      <c r="E64" s="5">
        <v>99.5</v>
      </c>
      <c r="F64" s="5"/>
      <c r="G64" s="5"/>
      <c r="H64" s="5"/>
      <c r="I64" s="13">
        <f t="shared" si="2"/>
        <v>995</v>
      </c>
      <c r="J64" s="5"/>
    </row>
    <row r="65" ht="14.5" customHeight="1" spans="1:10">
      <c r="A65" s="5"/>
      <c r="B65" s="5"/>
      <c r="C65" s="5">
        <v>18</v>
      </c>
      <c r="D65" s="5">
        <v>8.9</v>
      </c>
      <c r="E65" s="5">
        <v>99.5</v>
      </c>
      <c r="F65" s="5"/>
      <c r="G65" s="5"/>
      <c r="H65" s="5"/>
      <c r="I65" s="13">
        <f t="shared" si="2"/>
        <v>885.55</v>
      </c>
      <c r="J65" s="5"/>
    </row>
    <row r="66" ht="14.5" customHeight="1" spans="1:10">
      <c r="A66" s="5"/>
      <c r="B66" s="5"/>
      <c r="C66" s="5">
        <v>19</v>
      </c>
      <c r="D66" s="5">
        <v>148.6</v>
      </c>
      <c r="E66" s="5">
        <v>99.5</v>
      </c>
      <c r="F66" s="5"/>
      <c r="G66" s="5"/>
      <c r="H66" s="5"/>
      <c r="I66" s="13">
        <f t="shared" si="2"/>
        <v>14785.7</v>
      </c>
      <c r="J66" s="5"/>
    </row>
    <row r="67" ht="14.5" customHeight="1" spans="1:10">
      <c r="A67" s="5"/>
      <c r="B67" s="5"/>
      <c r="C67" s="5">
        <v>20</v>
      </c>
      <c r="D67" s="5">
        <v>39.7</v>
      </c>
      <c r="E67" s="5">
        <v>99.5</v>
      </c>
      <c r="F67" s="5"/>
      <c r="G67" s="5"/>
      <c r="H67" s="5"/>
      <c r="I67" s="13">
        <f t="shared" si="2"/>
        <v>3950.15</v>
      </c>
      <c r="J67" s="5"/>
    </row>
    <row r="68" ht="14.5" customHeight="1" spans="1:10">
      <c r="A68" s="5"/>
      <c r="B68" s="5"/>
      <c r="C68" s="5">
        <v>21</v>
      </c>
      <c r="D68" s="5">
        <v>199.7</v>
      </c>
      <c r="E68" s="5">
        <v>99.5</v>
      </c>
      <c r="F68" s="5"/>
      <c r="G68" s="5"/>
      <c r="H68" s="5"/>
      <c r="I68" s="13">
        <f t="shared" si="2"/>
        <v>19870.15</v>
      </c>
      <c r="J68" s="5"/>
    </row>
    <row r="69" ht="14.5" customHeight="1" spans="1:10">
      <c r="A69" s="5"/>
      <c r="B69" s="5" t="s">
        <v>29</v>
      </c>
      <c r="C69" s="5" t="s">
        <v>19</v>
      </c>
      <c r="D69" s="5">
        <v>1603</v>
      </c>
      <c r="E69" s="5"/>
      <c r="F69" s="5"/>
      <c r="G69" s="5"/>
      <c r="H69" s="5"/>
      <c r="I69" s="13">
        <f>SUM(I70+I71+I72+I73+I74+I75)</f>
        <v>159498.5</v>
      </c>
      <c r="J69" s="5"/>
    </row>
    <row r="70" ht="14.5" customHeight="1" spans="1:10">
      <c r="A70" s="5"/>
      <c r="B70" s="5"/>
      <c r="C70" s="5">
        <v>1</v>
      </c>
      <c r="D70" s="5">
        <v>349.97</v>
      </c>
      <c r="E70" s="5">
        <v>99.5</v>
      </c>
      <c r="F70" s="5"/>
      <c r="G70" s="5"/>
      <c r="H70" s="5"/>
      <c r="I70" s="13">
        <f t="shared" si="2"/>
        <v>34822.015</v>
      </c>
      <c r="J70" s="5"/>
    </row>
    <row r="71" ht="14.5" customHeight="1" spans="1:10">
      <c r="A71" s="5"/>
      <c r="B71" s="5"/>
      <c r="C71" s="5">
        <v>2</v>
      </c>
      <c r="D71" s="5">
        <v>182.17</v>
      </c>
      <c r="E71" s="5">
        <v>99.5</v>
      </c>
      <c r="F71" s="5"/>
      <c r="G71" s="5"/>
      <c r="H71" s="5"/>
      <c r="I71" s="13">
        <f t="shared" si="2"/>
        <v>18125.915</v>
      </c>
      <c r="J71" s="5"/>
    </row>
    <row r="72" ht="14.5" customHeight="1" spans="1:10">
      <c r="A72" s="5"/>
      <c r="B72" s="5"/>
      <c r="C72" s="5">
        <v>3</v>
      </c>
      <c r="D72" s="5">
        <v>463.8</v>
      </c>
      <c r="E72" s="5">
        <v>99.5</v>
      </c>
      <c r="F72" s="5"/>
      <c r="G72" s="5"/>
      <c r="H72" s="5"/>
      <c r="I72" s="13">
        <f t="shared" si="2"/>
        <v>46148.1</v>
      </c>
      <c r="J72" s="5"/>
    </row>
    <row r="73" ht="14.5" customHeight="1" spans="1:10">
      <c r="A73" s="5"/>
      <c r="B73" s="5"/>
      <c r="C73" s="5">
        <v>4</v>
      </c>
      <c r="D73" s="5">
        <v>58.6</v>
      </c>
      <c r="E73" s="5">
        <v>99.5</v>
      </c>
      <c r="F73" s="5"/>
      <c r="G73" s="5"/>
      <c r="H73" s="5"/>
      <c r="I73" s="13">
        <f t="shared" si="2"/>
        <v>5830.7</v>
      </c>
      <c r="J73" s="5"/>
    </row>
    <row r="74" ht="14.5" customHeight="1" spans="1:10">
      <c r="A74" s="5"/>
      <c r="B74" s="5"/>
      <c r="C74" s="5">
        <v>5</v>
      </c>
      <c r="D74" s="5">
        <v>397.55</v>
      </c>
      <c r="E74" s="5">
        <v>99.5</v>
      </c>
      <c r="F74" s="5"/>
      <c r="G74" s="5"/>
      <c r="H74" s="5"/>
      <c r="I74" s="13">
        <f t="shared" si="2"/>
        <v>39556.225</v>
      </c>
      <c r="J74" s="5"/>
    </row>
    <row r="75" ht="14.5" customHeight="1" spans="1:10">
      <c r="A75" s="5"/>
      <c r="B75" s="5"/>
      <c r="C75" s="5">
        <v>6</v>
      </c>
      <c r="D75" s="5">
        <v>150.91</v>
      </c>
      <c r="E75" s="5">
        <v>99.5</v>
      </c>
      <c r="F75" s="5"/>
      <c r="G75" s="5"/>
      <c r="H75" s="5"/>
      <c r="I75" s="13">
        <f t="shared" si="2"/>
        <v>15015.545</v>
      </c>
      <c r="J75" s="5"/>
    </row>
    <row r="76" ht="14.5" customHeight="1" spans="1:10">
      <c r="A76" s="5"/>
      <c r="B76" s="5" t="s">
        <v>30</v>
      </c>
      <c r="C76" s="5" t="s">
        <v>19</v>
      </c>
      <c r="D76" s="5">
        <v>1185.3</v>
      </c>
      <c r="E76" s="5"/>
      <c r="F76" s="5"/>
      <c r="G76" s="5"/>
      <c r="H76" s="5"/>
      <c r="I76" s="13">
        <f>SUM(I77+I78+I79+I80+I81+I82)</f>
        <v>117937.35</v>
      </c>
      <c r="J76" s="5"/>
    </row>
    <row r="77" ht="14.5" customHeight="1" spans="1:10">
      <c r="A77" s="5"/>
      <c r="B77" s="5"/>
      <c r="C77" s="5">
        <v>1</v>
      </c>
      <c r="D77" s="5">
        <v>225.36</v>
      </c>
      <c r="E77" s="5">
        <v>99.5</v>
      </c>
      <c r="F77" s="5"/>
      <c r="G77" s="5"/>
      <c r="H77" s="5"/>
      <c r="I77" s="13">
        <f t="shared" si="2"/>
        <v>22423.32</v>
      </c>
      <c r="J77" s="5"/>
    </row>
    <row r="78" ht="14.5" customHeight="1" spans="1:10">
      <c r="A78" s="5" t="s">
        <v>26</v>
      </c>
      <c r="B78" s="5" t="s">
        <v>30</v>
      </c>
      <c r="C78" s="5">
        <v>2</v>
      </c>
      <c r="D78" s="5">
        <v>163.6</v>
      </c>
      <c r="E78" s="5">
        <v>99.5</v>
      </c>
      <c r="F78" s="5"/>
      <c r="G78" s="5"/>
      <c r="H78" s="5"/>
      <c r="I78" s="13">
        <f t="shared" si="2"/>
        <v>16278.2</v>
      </c>
      <c r="J78" s="5"/>
    </row>
    <row r="79" ht="14.5" customHeight="1" spans="1:10">
      <c r="A79" s="5"/>
      <c r="B79" s="5"/>
      <c r="C79" s="5">
        <v>3</v>
      </c>
      <c r="D79" s="5">
        <v>186.14</v>
      </c>
      <c r="E79" s="5">
        <v>99.5</v>
      </c>
      <c r="F79" s="5"/>
      <c r="G79" s="5"/>
      <c r="H79" s="5"/>
      <c r="I79" s="13">
        <f t="shared" si="2"/>
        <v>18520.93</v>
      </c>
      <c r="J79" s="5"/>
    </row>
    <row r="80" ht="14.5" customHeight="1" spans="1:10">
      <c r="A80" s="5"/>
      <c r="B80" s="5"/>
      <c r="C80" s="5">
        <v>4</v>
      </c>
      <c r="D80" s="5">
        <v>378.6</v>
      </c>
      <c r="E80" s="5">
        <v>99.5</v>
      </c>
      <c r="F80" s="5"/>
      <c r="G80" s="5"/>
      <c r="H80" s="5"/>
      <c r="I80" s="13">
        <f t="shared" si="2"/>
        <v>37670.7</v>
      </c>
      <c r="J80" s="5"/>
    </row>
    <row r="81" ht="14.5" customHeight="1" spans="1:10">
      <c r="A81" s="5"/>
      <c r="B81" s="5"/>
      <c r="C81" s="5">
        <v>5</v>
      </c>
      <c r="D81" s="5">
        <v>102.4</v>
      </c>
      <c r="E81" s="5">
        <v>99.5</v>
      </c>
      <c r="F81" s="5"/>
      <c r="G81" s="5"/>
      <c r="H81" s="5"/>
      <c r="I81" s="13">
        <f t="shared" si="2"/>
        <v>10188.8</v>
      </c>
      <c r="J81" s="5"/>
    </row>
    <row r="82" ht="14.5" customHeight="1" spans="1:10">
      <c r="A82" s="5"/>
      <c r="B82" s="5"/>
      <c r="C82" s="5">
        <v>6</v>
      </c>
      <c r="D82" s="5">
        <v>129.2</v>
      </c>
      <c r="E82" s="5">
        <v>99.5</v>
      </c>
      <c r="F82" s="5"/>
      <c r="G82" s="5"/>
      <c r="H82" s="5"/>
      <c r="I82" s="13">
        <f t="shared" si="2"/>
        <v>12855.4</v>
      </c>
      <c r="J82" s="5"/>
    </row>
    <row r="83" ht="14.5" customHeight="1" spans="1:10">
      <c r="A83" s="5"/>
      <c r="B83" s="5" t="s">
        <v>31</v>
      </c>
      <c r="C83" s="5" t="s">
        <v>19</v>
      </c>
      <c r="D83" s="5">
        <v>676.9</v>
      </c>
      <c r="E83" s="5"/>
      <c r="F83" s="5"/>
      <c r="G83" s="5"/>
      <c r="H83" s="5"/>
      <c r="I83" s="13">
        <f>SUM(I84+I85)</f>
        <v>67351.55</v>
      </c>
      <c r="J83" s="5"/>
    </row>
    <row r="84" ht="14.5" customHeight="1" spans="1:10">
      <c r="A84" s="5"/>
      <c r="B84" s="5"/>
      <c r="C84" s="5">
        <v>1</v>
      </c>
      <c r="D84" s="5">
        <v>651.9</v>
      </c>
      <c r="E84" s="5">
        <v>99.5</v>
      </c>
      <c r="F84" s="5"/>
      <c r="G84" s="5"/>
      <c r="H84" s="5"/>
      <c r="I84" s="13">
        <f t="shared" si="2"/>
        <v>64864.05</v>
      </c>
      <c r="J84" s="5"/>
    </row>
    <row r="85" ht="14.5" customHeight="1" spans="1:10">
      <c r="A85" s="5"/>
      <c r="B85" s="5"/>
      <c r="C85" s="5">
        <v>2</v>
      </c>
      <c r="D85" s="5">
        <v>25</v>
      </c>
      <c r="E85" s="5">
        <v>99.5</v>
      </c>
      <c r="F85" s="5"/>
      <c r="G85" s="5"/>
      <c r="H85" s="5"/>
      <c r="I85" s="13">
        <f t="shared" si="2"/>
        <v>2487.5</v>
      </c>
      <c r="J85" s="5"/>
    </row>
    <row r="86" ht="14.5" customHeight="1" spans="1:10">
      <c r="A86" s="5"/>
      <c r="B86" s="5" t="s">
        <v>32</v>
      </c>
      <c r="C86" s="5" t="s">
        <v>19</v>
      </c>
      <c r="D86" s="5">
        <v>968</v>
      </c>
      <c r="E86" s="5"/>
      <c r="F86" s="5"/>
      <c r="G86" s="5"/>
      <c r="H86" s="5"/>
      <c r="I86" s="13">
        <f>SUM(I87+I88+I89+I90+I91+I92+I93+I94+I95+I96+I97+I98+I99+I100+I101+I102+I103+I104+I105+I106+I107+I108+I109+I110+I111+I112+I113+I114+I115)</f>
        <v>96316</v>
      </c>
      <c r="J86" s="5"/>
    </row>
    <row r="87" ht="14.5" customHeight="1" spans="1:10">
      <c r="A87" s="5"/>
      <c r="B87" s="5"/>
      <c r="C87" s="5">
        <v>1</v>
      </c>
      <c r="D87" s="5">
        <v>35</v>
      </c>
      <c r="E87" s="5">
        <v>99.5</v>
      </c>
      <c r="F87" s="5"/>
      <c r="G87" s="5"/>
      <c r="H87" s="5"/>
      <c r="I87" s="13">
        <f t="shared" si="2"/>
        <v>3482.5</v>
      </c>
      <c r="J87" s="5"/>
    </row>
    <row r="88" ht="14.5" customHeight="1" spans="1:10">
      <c r="A88" s="5"/>
      <c r="B88" s="5"/>
      <c r="C88" s="5">
        <v>2</v>
      </c>
      <c r="D88" s="5">
        <v>13</v>
      </c>
      <c r="E88" s="5">
        <v>99.5</v>
      </c>
      <c r="F88" s="5"/>
      <c r="G88" s="5"/>
      <c r="H88" s="5"/>
      <c r="I88" s="13">
        <f t="shared" si="2"/>
        <v>1293.5</v>
      </c>
      <c r="J88" s="5"/>
    </row>
    <row r="89" ht="14.5" customHeight="1" spans="1:10">
      <c r="A89" s="5"/>
      <c r="B89" s="5"/>
      <c r="C89" s="5">
        <v>3</v>
      </c>
      <c r="D89" s="5">
        <v>23</v>
      </c>
      <c r="E89" s="5">
        <v>99.5</v>
      </c>
      <c r="F89" s="5"/>
      <c r="G89" s="5"/>
      <c r="H89" s="5"/>
      <c r="I89" s="13">
        <f t="shared" si="2"/>
        <v>2288.5</v>
      </c>
      <c r="J89" s="5"/>
    </row>
    <row r="90" ht="14.5" customHeight="1" spans="1:10">
      <c r="A90" s="5"/>
      <c r="B90" s="5"/>
      <c r="C90" s="5">
        <v>4</v>
      </c>
      <c r="D90" s="5">
        <v>78</v>
      </c>
      <c r="E90" s="5">
        <v>99.5</v>
      </c>
      <c r="F90" s="5"/>
      <c r="G90" s="5"/>
      <c r="H90" s="5"/>
      <c r="I90" s="13">
        <f t="shared" si="2"/>
        <v>7761</v>
      </c>
      <c r="J90" s="5"/>
    </row>
    <row r="91" ht="14.5" customHeight="1" spans="1:10">
      <c r="A91" s="5"/>
      <c r="B91" s="5"/>
      <c r="C91" s="5">
        <v>5</v>
      </c>
      <c r="D91" s="5">
        <v>18</v>
      </c>
      <c r="E91" s="5">
        <v>99.5</v>
      </c>
      <c r="F91" s="5"/>
      <c r="G91" s="5"/>
      <c r="H91" s="5"/>
      <c r="I91" s="13">
        <f t="shared" si="2"/>
        <v>1791</v>
      </c>
      <c r="J91" s="5"/>
    </row>
    <row r="92" ht="14.5" customHeight="1" spans="1:10">
      <c r="A92" s="5"/>
      <c r="B92" s="5"/>
      <c r="C92" s="5">
        <v>6</v>
      </c>
      <c r="D92" s="5">
        <v>44</v>
      </c>
      <c r="E92" s="5">
        <v>99.5</v>
      </c>
      <c r="F92" s="5"/>
      <c r="G92" s="5"/>
      <c r="H92" s="5"/>
      <c r="I92" s="13">
        <f t="shared" si="2"/>
        <v>4378</v>
      </c>
      <c r="J92" s="5"/>
    </row>
    <row r="93" ht="14.5" customHeight="1" spans="1:10">
      <c r="A93" s="5"/>
      <c r="B93" s="5"/>
      <c r="C93" s="5">
        <v>7</v>
      </c>
      <c r="D93" s="5">
        <v>45</v>
      </c>
      <c r="E93" s="5">
        <v>99.5</v>
      </c>
      <c r="F93" s="5"/>
      <c r="G93" s="5"/>
      <c r="H93" s="5"/>
      <c r="I93" s="13">
        <f t="shared" si="2"/>
        <v>4477.5</v>
      </c>
      <c r="J93" s="5"/>
    </row>
    <row r="94" ht="14.5" customHeight="1" spans="1:10">
      <c r="A94" s="5"/>
      <c r="B94" s="5"/>
      <c r="C94" s="5">
        <v>8</v>
      </c>
      <c r="D94" s="5">
        <v>10</v>
      </c>
      <c r="E94" s="5">
        <v>99.5</v>
      </c>
      <c r="F94" s="5"/>
      <c r="G94" s="5"/>
      <c r="H94" s="5"/>
      <c r="I94" s="13">
        <f t="shared" ref="I94:I125" si="3">SUM(D94*E94)</f>
        <v>995</v>
      </c>
      <c r="J94" s="5"/>
    </row>
    <row r="95" ht="14.5" customHeight="1" spans="1:10">
      <c r="A95" s="5"/>
      <c r="B95" s="5"/>
      <c r="C95" s="5">
        <v>9</v>
      </c>
      <c r="D95" s="5">
        <v>14</v>
      </c>
      <c r="E95" s="5">
        <v>99.5</v>
      </c>
      <c r="F95" s="5"/>
      <c r="G95" s="5"/>
      <c r="H95" s="5"/>
      <c r="I95" s="13">
        <f t="shared" si="3"/>
        <v>1393</v>
      </c>
      <c r="J95" s="5"/>
    </row>
    <row r="96" ht="14.5" customHeight="1" spans="1:10">
      <c r="A96" s="5"/>
      <c r="B96" s="5"/>
      <c r="C96" s="5">
        <v>10</v>
      </c>
      <c r="D96" s="5">
        <v>8</v>
      </c>
      <c r="E96" s="5">
        <v>99.5</v>
      </c>
      <c r="F96" s="5"/>
      <c r="G96" s="5"/>
      <c r="H96" s="5"/>
      <c r="I96" s="13">
        <f t="shared" si="3"/>
        <v>796</v>
      </c>
      <c r="J96" s="5"/>
    </row>
    <row r="97" ht="14.5" customHeight="1" spans="1:10">
      <c r="A97" s="5"/>
      <c r="B97" s="5"/>
      <c r="C97" s="5">
        <v>11</v>
      </c>
      <c r="D97" s="5">
        <v>11</v>
      </c>
      <c r="E97" s="5">
        <v>99.5</v>
      </c>
      <c r="F97" s="5"/>
      <c r="G97" s="5"/>
      <c r="H97" s="5"/>
      <c r="I97" s="13">
        <f t="shared" si="3"/>
        <v>1094.5</v>
      </c>
      <c r="J97" s="5"/>
    </row>
    <row r="98" ht="14.5" customHeight="1" spans="1:10">
      <c r="A98" s="5"/>
      <c r="B98" s="5"/>
      <c r="C98" s="5">
        <v>12</v>
      </c>
      <c r="D98" s="5">
        <v>10</v>
      </c>
      <c r="E98" s="5">
        <v>99.5</v>
      </c>
      <c r="F98" s="5"/>
      <c r="G98" s="5"/>
      <c r="H98" s="5"/>
      <c r="I98" s="13">
        <f t="shared" si="3"/>
        <v>995</v>
      </c>
      <c r="J98" s="5"/>
    </row>
    <row r="99" ht="14.5" customHeight="1" spans="1:10">
      <c r="A99" s="5"/>
      <c r="B99" s="5"/>
      <c r="C99" s="5">
        <v>13</v>
      </c>
      <c r="D99" s="5">
        <v>3</v>
      </c>
      <c r="E99" s="5">
        <v>99.5</v>
      </c>
      <c r="F99" s="5"/>
      <c r="G99" s="5"/>
      <c r="H99" s="5"/>
      <c r="I99" s="13">
        <f t="shared" si="3"/>
        <v>298.5</v>
      </c>
      <c r="J99" s="5"/>
    </row>
    <row r="100" ht="14.5" customHeight="1" spans="1:10">
      <c r="A100" s="5"/>
      <c r="B100" s="5"/>
      <c r="C100" s="5">
        <v>14</v>
      </c>
      <c r="D100" s="5">
        <v>92</v>
      </c>
      <c r="E100" s="5">
        <v>99.5</v>
      </c>
      <c r="F100" s="5"/>
      <c r="G100" s="5"/>
      <c r="H100" s="5"/>
      <c r="I100" s="13">
        <f t="shared" si="3"/>
        <v>9154</v>
      </c>
      <c r="J100" s="5"/>
    </row>
    <row r="101" ht="14.5" customHeight="1" spans="1:10">
      <c r="A101" s="5"/>
      <c r="B101" s="5"/>
      <c r="C101" s="5">
        <v>15</v>
      </c>
      <c r="D101" s="5">
        <v>44</v>
      </c>
      <c r="E101" s="5">
        <v>99.5</v>
      </c>
      <c r="F101" s="5"/>
      <c r="G101" s="5"/>
      <c r="H101" s="5"/>
      <c r="I101" s="13">
        <f t="shared" si="3"/>
        <v>4378</v>
      </c>
      <c r="J101" s="5"/>
    </row>
    <row r="102" ht="14.5" customHeight="1" spans="1:10">
      <c r="A102" s="5" t="s">
        <v>26</v>
      </c>
      <c r="B102" s="5" t="s">
        <v>32</v>
      </c>
      <c r="C102" s="5">
        <v>16</v>
      </c>
      <c r="D102" s="5">
        <v>10</v>
      </c>
      <c r="E102" s="5">
        <v>99.5</v>
      </c>
      <c r="F102" s="5"/>
      <c r="G102" s="5"/>
      <c r="H102" s="5"/>
      <c r="I102" s="13">
        <f t="shared" si="3"/>
        <v>995</v>
      </c>
      <c r="J102" s="5"/>
    </row>
    <row r="103" ht="14.5" customHeight="1" spans="1:10">
      <c r="A103" s="5"/>
      <c r="B103" s="5"/>
      <c r="C103" s="5">
        <v>17</v>
      </c>
      <c r="D103" s="5">
        <v>37</v>
      </c>
      <c r="E103" s="5">
        <v>99.5</v>
      </c>
      <c r="F103" s="5"/>
      <c r="G103" s="5"/>
      <c r="H103" s="5"/>
      <c r="I103" s="13">
        <f t="shared" si="3"/>
        <v>3681.5</v>
      </c>
      <c r="J103" s="5"/>
    </row>
    <row r="104" ht="14.5" customHeight="1" spans="1:10">
      <c r="A104" s="5"/>
      <c r="B104" s="5"/>
      <c r="C104" s="5">
        <v>18</v>
      </c>
      <c r="D104" s="5">
        <v>2</v>
      </c>
      <c r="E104" s="5">
        <v>99.5</v>
      </c>
      <c r="F104" s="5"/>
      <c r="G104" s="5"/>
      <c r="H104" s="5"/>
      <c r="I104" s="13">
        <f t="shared" si="3"/>
        <v>199</v>
      </c>
      <c r="J104" s="5"/>
    </row>
    <row r="105" ht="14.5" customHeight="1" spans="1:10">
      <c r="A105" s="5"/>
      <c r="B105" s="5"/>
      <c r="C105" s="5">
        <v>19</v>
      </c>
      <c r="D105" s="5">
        <v>19</v>
      </c>
      <c r="E105" s="5">
        <v>99.5</v>
      </c>
      <c r="F105" s="5"/>
      <c r="G105" s="5"/>
      <c r="H105" s="5"/>
      <c r="I105" s="13">
        <f t="shared" si="3"/>
        <v>1890.5</v>
      </c>
      <c r="J105" s="5"/>
    </row>
    <row r="106" ht="14.5" customHeight="1" spans="1:10">
      <c r="A106" s="5"/>
      <c r="B106" s="5"/>
      <c r="C106" s="5">
        <v>20</v>
      </c>
      <c r="D106" s="5">
        <v>34</v>
      </c>
      <c r="E106" s="5">
        <v>99.5</v>
      </c>
      <c r="F106" s="5"/>
      <c r="G106" s="5"/>
      <c r="H106" s="5"/>
      <c r="I106" s="13">
        <f t="shared" si="3"/>
        <v>3383</v>
      </c>
      <c r="J106" s="5"/>
    </row>
    <row r="107" ht="14.5" customHeight="1" spans="1:10">
      <c r="A107" s="5"/>
      <c r="B107" s="5"/>
      <c r="C107" s="5">
        <v>21</v>
      </c>
      <c r="D107" s="5">
        <v>31</v>
      </c>
      <c r="E107" s="5">
        <v>99.5</v>
      </c>
      <c r="F107" s="5"/>
      <c r="G107" s="5"/>
      <c r="H107" s="5"/>
      <c r="I107" s="13">
        <f t="shared" si="3"/>
        <v>3084.5</v>
      </c>
      <c r="J107" s="5"/>
    </row>
    <row r="108" ht="14.5" customHeight="1" spans="1:10">
      <c r="A108" s="5"/>
      <c r="B108" s="5"/>
      <c r="C108" s="5">
        <v>22</v>
      </c>
      <c r="D108" s="5">
        <v>16</v>
      </c>
      <c r="E108" s="5">
        <v>99.5</v>
      </c>
      <c r="F108" s="5"/>
      <c r="G108" s="5"/>
      <c r="H108" s="5"/>
      <c r="I108" s="13">
        <f t="shared" si="3"/>
        <v>1592</v>
      </c>
      <c r="J108" s="5"/>
    </row>
    <row r="109" ht="14.5" customHeight="1" spans="1:10">
      <c r="A109" s="5"/>
      <c r="B109" s="5"/>
      <c r="C109" s="5">
        <v>23</v>
      </c>
      <c r="D109" s="5">
        <v>19</v>
      </c>
      <c r="E109" s="5">
        <v>99.5</v>
      </c>
      <c r="F109" s="5"/>
      <c r="G109" s="5"/>
      <c r="H109" s="5"/>
      <c r="I109" s="13">
        <f t="shared" si="3"/>
        <v>1890.5</v>
      </c>
      <c r="J109" s="5"/>
    </row>
    <row r="110" ht="14.5" customHeight="1" spans="1:10">
      <c r="A110" s="5"/>
      <c r="B110" s="5"/>
      <c r="C110" s="5">
        <v>24</v>
      </c>
      <c r="D110" s="5">
        <v>141</v>
      </c>
      <c r="E110" s="5">
        <v>99.5</v>
      </c>
      <c r="F110" s="5"/>
      <c r="G110" s="5"/>
      <c r="H110" s="5"/>
      <c r="I110" s="13">
        <f t="shared" si="3"/>
        <v>14029.5</v>
      </c>
      <c r="J110" s="5"/>
    </row>
    <row r="111" ht="14.5" customHeight="1" spans="1:10">
      <c r="A111" s="5"/>
      <c r="B111" s="5"/>
      <c r="C111" s="5">
        <v>25</v>
      </c>
      <c r="D111" s="5">
        <v>65</v>
      </c>
      <c r="E111" s="5">
        <v>99.5</v>
      </c>
      <c r="F111" s="5"/>
      <c r="G111" s="5"/>
      <c r="H111" s="5"/>
      <c r="I111" s="13">
        <f t="shared" si="3"/>
        <v>6467.5</v>
      </c>
      <c r="J111" s="5"/>
    </row>
    <row r="112" ht="14.5" customHeight="1" spans="1:10">
      <c r="A112" s="5"/>
      <c r="B112" s="5"/>
      <c r="C112" s="5">
        <v>26</v>
      </c>
      <c r="D112" s="5">
        <v>7</v>
      </c>
      <c r="E112" s="5">
        <v>99.5</v>
      </c>
      <c r="F112" s="5"/>
      <c r="G112" s="5"/>
      <c r="H112" s="5"/>
      <c r="I112" s="13">
        <f t="shared" si="3"/>
        <v>696.5</v>
      </c>
      <c r="J112" s="5"/>
    </row>
    <row r="113" ht="14.5" customHeight="1" spans="1:10">
      <c r="A113" s="5"/>
      <c r="B113" s="5"/>
      <c r="C113" s="5">
        <v>27</v>
      </c>
      <c r="D113" s="5">
        <v>89</v>
      </c>
      <c r="E113" s="5">
        <v>99.5</v>
      </c>
      <c r="F113" s="5"/>
      <c r="G113" s="5"/>
      <c r="H113" s="5"/>
      <c r="I113" s="13">
        <f t="shared" si="3"/>
        <v>8855.5</v>
      </c>
      <c r="J113" s="5"/>
    </row>
    <row r="114" ht="14.5" customHeight="1" spans="1:10">
      <c r="A114" s="5"/>
      <c r="B114" s="5"/>
      <c r="C114" s="5">
        <v>28</v>
      </c>
      <c r="D114" s="5">
        <v>14</v>
      </c>
      <c r="E114" s="5">
        <v>99.5</v>
      </c>
      <c r="F114" s="5"/>
      <c r="G114" s="5"/>
      <c r="H114" s="5"/>
      <c r="I114" s="13">
        <f t="shared" si="3"/>
        <v>1393</v>
      </c>
      <c r="J114" s="5"/>
    </row>
    <row r="115" ht="14.5" customHeight="1" spans="1:10">
      <c r="A115" s="5"/>
      <c r="B115" s="5"/>
      <c r="C115" s="5">
        <v>29</v>
      </c>
      <c r="D115" s="5">
        <v>36</v>
      </c>
      <c r="E115" s="5">
        <v>99.5</v>
      </c>
      <c r="F115" s="5"/>
      <c r="G115" s="5"/>
      <c r="H115" s="5"/>
      <c r="I115" s="13">
        <f t="shared" si="3"/>
        <v>3582</v>
      </c>
      <c r="J115" s="5"/>
    </row>
    <row r="116" ht="14.5" customHeight="1" spans="1:10">
      <c r="A116" s="5" t="s">
        <v>33</v>
      </c>
      <c r="B116" s="5" t="s">
        <v>34</v>
      </c>
      <c r="C116" s="5" t="s">
        <v>19</v>
      </c>
      <c r="D116" s="5">
        <v>1257</v>
      </c>
      <c r="E116" s="5"/>
      <c r="F116" s="5"/>
      <c r="G116" s="5"/>
      <c r="H116" s="5"/>
      <c r="I116" s="13">
        <f>SUM(I117+I118+I119+I120+I121+I122+I123)</f>
        <v>124076.5</v>
      </c>
      <c r="J116" s="5"/>
    </row>
    <row r="117" ht="14.5" customHeight="1" spans="1:10">
      <c r="A117" s="5"/>
      <c r="B117" s="5"/>
      <c r="C117" s="5">
        <v>1</v>
      </c>
      <c r="D117" s="5">
        <v>1164.5</v>
      </c>
      <c r="E117" s="5">
        <v>99.5</v>
      </c>
      <c r="F117" s="5"/>
      <c r="G117" s="5"/>
      <c r="H117" s="5"/>
      <c r="I117" s="13">
        <f t="shared" si="3"/>
        <v>115867.75</v>
      </c>
      <c r="J117" s="5"/>
    </row>
    <row r="118" ht="14.5" customHeight="1" spans="1:10">
      <c r="A118" s="5"/>
      <c r="B118" s="5"/>
      <c r="C118" s="5">
        <v>2</v>
      </c>
      <c r="D118" s="5">
        <v>11.5</v>
      </c>
      <c r="E118" s="5">
        <v>99.5</v>
      </c>
      <c r="F118" s="5"/>
      <c r="G118" s="5"/>
      <c r="H118" s="5"/>
      <c r="I118" s="13">
        <f t="shared" si="3"/>
        <v>1144.25</v>
      </c>
      <c r="J118" s="5"/>
    </row>
    <row r="119" ht="14.5" customHeight="1" spans="1:10">
      <c r="A119" s="5"/>
      <c r="B119" s="5"/>
      <c r="C119" s="5">
        <v>3</v>
      </c>
      <c r="D119" s="5">
        <v>10</v>
      </c>
      <c r="E119" s="5">
        <v>99.5</v>
      </c>
      <c r="F119" s="5"/>
      <c r="G119" s="5"/>
      <c r="H119" s="5"/>
      <c r="I119" s="13">
        <f t="shared" si="3"/>
        <v>995</v>
      </c>
      <c r="J119" s="5"/>
    </row>
    <row r="120" ht="14.5" customHeight="1" spans="1:10">
      <c r="A120" s="5"/>
      <c r="B120" s="5"/>
      <c r="C120" s="5">
        <v>4</v>
      </c>
      <c r="D120" s="5">
        <v>10</v>
      </c>
      <c r="E120" s="5">
        <v>99.5</v>
      </c>
      <c r="F120" s="5"/>
      <c r="G120" s="5"/>
      <c r="H120" s="5"/>
      <c r="I120" s="13">
        <f t="shared" si="3"/>
        <v>995</v>
      </c>
      <c r="J120" s="5"/>
    </row>
    <row r="121" ht="14.5" customHeight="1" spans="1:10">
      <c r="A121" s="5"/>
      <c r="B121" s="5"/>
      <c r="C121" s="5">
        <v>5</v>
      </c>
      <c r="D121" s="5">
        <v>15</v>
      </c>
      <c r="E121" s="5">
        <v>99.5</v>
      </c>
      <c r="F121" s="5"/>
      <c r="G121" s="5"/>
      <c r="H121" s="5"/>
      <c r="I121" s="13">
        <f t="shared" si="3"/>
        <v>1492.5</v>
      </c>
      <c r="J121" s="5"/>
    </row>
    <row r="122" ht="14.5" customHeight="1" spans="1:10">
      <c r="A122" s="5"/>
      <c r="B122" s="5"/>
      <c r="C122" s="5">
        <v>6</v>
      </c>
      <c r="D122" s="5">
        <v>9</v>
      </c>
      <c r="E122" s="5">
        <v>99.5</v>
      </c>
      <c r="F122" s="5"/>
      <c r="G122" s="5"/>
      <c r="H122" s="5"/>
      <c r="I122" s="13">
        <f t="shared" si="3"/>
        <v>895.5</v>
      </c>
      <c r="J122" s="5"/>
    </row>
    <row r="123" ht="14.5" customHeight="1" spans="1:10">
      <c r="A123" s="5"/>
      <c r="B123" s="5"/>
      <c r="C123" s="5">
        <v>7</v>
      </c>
      <c r="D123" s="5">
        <v>27</v>
      </c>
      <c r="E123" s="5">
        <v>99.5</v>
      </c>
      <c r="F123" s="5"/>
      <c r="G123" s="5"/>
      <c r="H123" s="5"/>
      <c r="I123" s="13">
        <f t="shared" si="3"/>
        <v>2686.5</v>
      </c>
      <c r="J123" s="5"/>
    </row>
    <row r="124" ht="14.5" customHeight="1" spans="1:10">
      <c r="A124" s="5"/>
      <c r="B124" s="5"/>
      <c r="C124" s="5">
        <v>8</v>
      </c>
      <c r="D124" s="5">
        <v>10</v>
      </c>
      <c r="E124" s="5"/>
      <c r="F124" s="5"/>
      <c r="G124" s="5"/>
      <c r="H124" s="5"/>
      <c r="I124" s="13">
        <f t="shared" si="3"/>
        <v>0</v>
      </c>
      <c r="J124" s="5" t="s">
        <v>35</v>
      </c>
    </row>
    <row r="125" ht="14.5" customHeight="1" spans="1:10">
      <c r="A125" s="5"/>
      <c r="B125" s="5" t="s">
        <v>36</v>
      </c>
      <c r="C125" s="5" t="s">
        <v>19</v>
      </c>
      <c r="D125" s="5">
        <v>350</v>
      </c>
      <c r="E125" s="5"/>
      <c r="F125" s="5"/>
      <c r="G125" s="5"/>
      <c r="H125" s="5"/>
      <c r="I125" s="13">
        <f>SUM(I126+I127+I128+I129+I130+I131+I132+I133)</f>
        <v>34825</v>
      </c>
      <c r="J125" s="5"/>
    </row>
    <row r="126" ht="14.5" customHeight="1" spans="1:10">
      <c r="A126" s="5" t="s">
        <v>33</v>
      </c>
      <c r="B126" s="5" t="s">
        <v>36</v>
      </c>
      <c r="C126" s="5">
        <v>1</v>
      </c>
      <c r="D126" s="5">
        <v>15</v>
      </c>
      <c r="E126" s="5">
        <v>99.5</v>
      </c>
      <c r="F126" s="5"/>
      <c r="G126" s="5"/>
      <c r="H126" s="5"/>
      <c r="I126" s="13">
        <f>SUM(D126*E126)</f>
        <v>1492.5</v>
      </c>
      <c r="J126" s="5"/>
    </row>
    <row r="127" ht="14.5" customHeight="1" spans="1:10">
      <c r="A127" s="5"/>
      <c r="B127" s="5"/>
      <c r="C127" s="5">
        <v>2</v>
      </c>
      <c r="D127" s="5">
        <v>10</v>
      </c>
      <c r="E127" s="5">
        <v>99.5</v>
      </c>
      <c r="F127" s="5"/>
      <c r="G127" s="5"/>
      <c r="H127" s="5"/>
      <c r="I127" s="13">
        <f t="shared" ref="I126:I149" si="4">SUM(D127*E127)</f>
        <v>995</v>
      </c>
      <c r="J127" s="5"/>
    </row>
    <row r="128" ht="14.5" customHeight="1" spans="1:10">
      <c r="A128" s="5"/>
      <c r="B128" s="5"/>
      <c r="C128" s="5">
        <v>3</v>
      </c>
      <c r="D128" s="5">
        <v>20</v>
      </c>
      <c r="E128" s="5">
        <v>99.5</v>
      </c>
      <c r="F128" s="5"/>
      <c r="G128" s="5"/>
      <c r="H128" s="5"/>
      <c r="I128" s="13">
        <f t="shared" si="4"/>
        <v>1990</v>
      </c>
      <c r="J128" s="5"/>
    </row>
    <row r="129" ht="14.5" customHeight="1" spans="1:10">
      <c r="A129" s="5"/>
      <c r="B129" s="5"/>
      <c r="C129" s="5">
        <v>4</v>
      </c>
      <c r="D129" s="5">
        <v>20</v>
      </c>
      <c r="E129" s="5">
        <v>99.5</v>
      </c>
      <c r="F129" s="5"/>
      <c r="G129" s="5"/>
      <c r="H129" s="5"/>
      <c r="I129" s="13">
        <f t="shared" si="4"/>
        <v>1990</v>
      </c>
      <c r="J129" s="5"/>
    </row>
    <row r="130" ht="14.5" customHeight="1" spans="1:10">
      <c r="A130" s="5"/>
      <c r="B130" s="5"/>
      <c r="C130" s="5">
        <v>5</v>
      </c>
      <c r="D130" s="5">
        <v>35</v>
      </c>
      <c r="E130" s="5">
        <v>99.5</v>
      </c>
      <c r="F130" s="5"/>
      <c r="G130" s="5"/>
      <c r="H130" s="5"/>
      <c r="I130" s="13">
        <f t="shared" si="4"/>
        <v>3482.5</v>
      </c>
      <c r="J130" s="5"/>
    </row>
    <row r="131" ht="14.5" customHeight="1" spans="1:10">
      <c r="A131" s="5"/>
      <c r="B131" s="5"/>
      <c r="C131" s="5">
        <v>6</v>
      </c>
      <c r="D131" s="5">
        <v>150</v>
      </c>
      <c r="E131" s="5">
        <v>99.5</v>
      </c>
      <c r="F131" s="5"/>
      <c r="G131" s="5"/>
      <c r="H131" s="5"/>
      <c r="I131" s="13">
        <f t="shared" si="4"/>
        <v>14925</v>
      </c>
      <c r="J131" s="5"/>
    </row>
    <row r="132" ht="14.5" customHeight="1" spans="1:10">
      <c r="A132" s="5"/>
      <c r="B132" s="5"/>
      <c r="C132" s="5">
        <v>7</v>
      </c>
      <c r="D132" s="5">
        <v>70</v>
      </c>
      <c r="E132" s="5">
        <v>99.5</v>
      </c>
      <c r="F132" s="5"/>
      <c r="G132" s="5"/>
      <c r="H132" s="5"/>
      <c r="I132" s="13">
        <f t="shared" si="4"/>
        <v>6965</v>
      </c>
      <c r="J132" s="5"/>
    </row>
    <row r="133" ht="14.5" customHeight="1" spans="1:10">
      <c r="A133" s="5"/>
      <c r="B133" s="5"/>
      <c r="C133" s="5">
        <v>8</v>
      </c>
      <c r="D133" s="5">
        <v>30</v>
      </c>
      <c r="E133" s="5">
        <v>99.5</v>
      </c>
      <c r="F133" s="5"/>
      <c r="G133" s="5"/>
      <c r="H133" s="5"/>
      <c r="I133" s="13">
        <f t="shared" si="4"/>
        <v>2985</v>
      </c>
      <c r="J133" s="5"/>
    </row>
    <row r="134" ht="14.5" customHeight="1" spans="1:10">
      <c r="A134" s="5"/>
      <c r="B134" s="5" t="s">
        <v>37</v>
      </c>
      <c r="C134" s="5" t="s">
        <v>19</v>
      </c>
      <c r="D134" s="5">
        <v>470</v>
      </c>
      <c r="E134" s="5"/>
      <c r="F134" s="5"/>
      <c r="G134" s="5"/>
      <c r="H134" s="5"/>
      <c r="I134" s="13">
        <f>SUM(I135+I136+I137)</f>
        <v>46765</v>
      </c>
      <c r="J134" s="5"/>
    </row>
    <row r="135" ht="14.5" customHeight="1" spans="1:10">
      <c r="A135" s="5"/>
      <c r="B135" s="5"/>
      <c r="C135" s="5">
        <v>1</v>
      </c>
      <c r="D135" s="5">
        <v>335</v>
      </c>
      <c r="E135" s="5">
        <v>99.5</v>
      </c>
      <c r="F135" s="5"/>
      <c r="G135" s="5"/>
      <c r="H135" s="5"/>
      <c r="I135" s="13">
        <f t="shared" si="4"/>
        <v>33332.5</v>
      </c>
      <c r="J135" s="5"/>
    </row>
    <row r="136" ht="14.5" customHeight="1" spans="1:10">
      <c r="A136" s="5"/>
      <c r="B136" s="5"/>
      <c r="C136" s="5">
        <v>2</v>
      </c>
      <c r="D136" s="5">
        <v>25</v>
      </c>
      <c r="E136" s="5">
        <v>99.5</v>
      </c>
      <c r="F136" s="5"/>
      <c r="G136" s="5"/>
      <c r="H136" s="5"/>
      <c r="I136" s="13">
        <f t="shared" si="4"/>
        <v>2487.5</v>
      </c>
      <c r="J136" s="5"/>
    </row>
    <row r="137" ht="14.5" customHeight="1" spans="1:10">
      <c r="A137" s="5"/>
      <c r="B137" s="5"/>
      <c r="C137" s="5">
        <v>3</v>
      </c>
      <c r="D137" s="5">
        <v>110</v>
      </c>
      <c r="E137" s="5">
        <v>99.5</v>
      </c>
      <c r="F137" s="5"/>
      <c r="G137" s="5"/>
      <c r="H137" s="5"/>
      <c r="I137" s="13">
        <f t="shared" si="4"/>
        <v>10945</v>
      </c>
      <c r="J137" s="5"/>
    </row>
    <row r="138" ht="14.5" customHeight="1" spans="1:10">
      <c r="A138" s="5"/>
      <c r="B138" s="5" t="s">
        <v>38</v>
      </c>
      <c r="C138" s="5" t="s">
        <v>19</v>
      </c>
      <c r="D138" s="5">
        <v>844.9</v>
      </c>
      <c r="E138" s="5"/>
      <c r="F138" s="5"/>
      <c r="G138" s="5"/>
      <c r="H138" s="5"/>
      <c r="I138" s="13">
        <f>SUM(I139+I140+I141+I142+I143+I144+I145+I146+I147+I148+I149)</f>
        <v>84067.55</v>
      </c>
      <c r="J138" s="5"/>
    </row>
    <row r="139" ht="14.5" customHeight="1" spans="1:10">
      <c r="A139" s="5"/>
      <c r="B139" s="5"/>
      <c r="C139" s="5">
        <v>1</v>
      </c>
      <c r="D139" s="5">
        <v>7</v>
      </c>
      <c r="E139" s="5">
        <v>99.5</v>
      </c>
      <c r="F139" s="5"/>
      <c r="G139" s="5"/>
      <c r="H139" s="5"/>
      <c r="I139" s="13">
        <f t="shared" si="4"/>
        <v>696.5</v>
      </c>
      <c r="J139" s="5"/>
    </row>
    <row r="140" ht="14.5" customHeight="1" spans="1:10">
      <c r="A140" s="5"/>
      <c r="B140" s="5"/>
      <c r="C140" s="5">
        <v>2</v>
      </c>
      <c r="D140" s="5">
        <v>50.5</v>
      </c>
      <c r="E140" s="5">
        <v>99.5</v>
      </c>
      <c r="F140" s="5"/>
      <c r="G140" s="5"/>
      <c r="H140" s="5"/>
      <c r="I140" s="13">
        <f t="shared" si="4"/>
        <v>5024.75</v>
      </c>
      <c r="J140" s="5"/>
    </row>
    <row r="141" ht="14.5" customHeight="1" spans="1:10">
      <c r="A141" s="5"/>
      <c r="B141" s="5"/>
      <c r="C141" s="5">
        <v>3</v>
      </c>
      <c r="D141" s="5">
        <v>65</v>
      </c>
      <c r="E141" s="5">
        <v>99.5</v>
      </c>
      <c r="F141" s="5"/>
      <c r="G141" s="5"/>
      <c r="H141" s="5"/>
      <c r="I141" s="13">
        <f t="shared" si="4"/>
        <v>6467.5</v>
      </c>
      <c r="J141" s="5"/>
    </row>
    <row r="142" ht="14.5" customHeight="1" spans="1:10">
      <c r="A142" s="5"/>
      <c r="B142" s="5"/>
      <c r="C142" s="5">
        <v>4</v>
      </c>
      <c r="D142" s="5">
        <v>24</v>
      </c>
      <c r="E142" s="5">
        <v>99.5</v>
      </c>
      <c r="F142" s="5"/>
      <c r="G142" s="5"/>
      <c r="H142" s="5"/>
      <c r="I142" s="13">
        <f t="shared" si="4"/>
        <v>2388</v>
      </c>
      <c r="J142" s="5"/>
    </row>
    <row r="143" ht="14.5" customHeight="1" spans="1:10">
      <c r="A143" s="5"/>
      <c r="B143" s="5"/>
      <c r="C143" s="5">
        <v>5</v>
      </c>
      <c r="D143" s="5">
        <v>187.6</v>
      </c>
      <c r="E143" s="5">
        <v>99.5</v>
      </c>
      <c r="F143" s="5"/>
      <c r="G143" s="5"/>
      <c r="H143" s="5"/>
      <c r="I143" s="13">
        <f t="shared" si="4"/>
        <v>18666.2</v>
      </c>
      <c r="J143" s="5"/>
    </row>
    <row r="144" ht="14.5" customHeight="1" spans="1:10">
      <c r="A144" s="5"/>
      <c r="B144" s="5"/>
      <c r="C144" s="5">
        <v>6</v>
      </c>
      <c r="D144" s="5">
        <v>11</v>
      </c>
      <c r="E144" s="5">
        <v>99.5</v>
      </c>
      <c r="F144" s="5"/>
      <c r="G144" s="5"/>
      <c r="H144" s="5"/>
      <c r="I144" s="13">
        <f t="shared" si="4"/>
        <v>1094.5</v>
      </c>
      <c r="J144" s="5"/>
    </row>
    <row r="145" ht="14.5" customHeight="1" spans="1:10">
      <c r="A145" s="5"/>
      <c r="B145" s="5"/>
      <c r="C145" s="5">
        <v>7</v>
      </c>
      <c r="D145" s="5">
        <v>9</v>
      </c>
      <c r="E145" s="5">
        <v>99.5</v>
      </c>
      <c r="F145" s="5"/>
      <c r="G145" s="5"/>
      <c r="H145" s="5"/>
      <c r="I145" s="13">
        <f t="shared" si="4"/>
        <v>895.5</v>
      </c>
      <c r="J145" s="5"/>
    </row>
    <row r="146" ht="14.5" customHeight="1" spans="1:10">
      <c r="A146" s="5"/>
      <c r="B146" s="5"/>
      <c r="C146" s="5">
        <v>8</v>
      </c>
      <c r="D146" s="5">
        <v>5</v>
      </c>
      <c r="E146" s="5">
        <v>99.5</v>
      </c>
      <c r="F146" s="5"/>
      <c r="G146" s="5"/>
      <c r="H146" s="5"/>
      <c r="I146" s="13">
        <f t="shared" si="4"/>
        <v>497.5</v>
      </c>
      <c r="J146" s="5"/>
    </row>
    <row r="147" ht="14.5" customHeight="1" spans="1:10">
      <c r="A147" s="5"/>
      <c r="B147" s="5"/>
      <c r="C147" s="5">
        <v>9</v>
      </c>
      <c r="D147" s="5">
        <v>444.8</v>
      </c>
      <c r="E147" s="5">
        <v>99.5</v>
      </c>
      <c r="F147" s="5"/>
      <c r="G147" s="5"/>
      <c r="H147" s="5"/>
      <c r="I147" s="13">
        <f t="shared" si="4"/>
        <v>44257.6</v>
      </c>
      <c r="J147" s="5"/>
    </row>
    <row r="148" ht="14.5" customHeight="1" spans="1:10">
      <c r="A148" s="5"/>
      <c r="B148" s="5"/>
      <c r="C148" s="5">
        <v>10</v>
      </c>
      <c r="D148" s="5">
        <v>36</v>
      </c>
      <c r="E148" s="5">
        <v>99.5</v>
      </c>
      <c r="F148" s="5"/>
      <c r="G148" s="5"/>
      <c r="H148" s="5"/>
      <c r="I148" s="13">
        <f t="shared" si="4"/>
        <v>3582</v>
      </c>
      <c r="J148" s="5"/>
    </row>
    <row r="149" ht="14.5" customHeight="1" spans="1:10">
      <c r="A149" s="5"/>
      <c r="B149" s="5"/>
      <c r="C149" s="5">
        <v>11</v>
      </c>
      <c r="D149" s="5">
        <v>5</v>
      </c>
      <c r="E149" s="5">
        <v>99.5</v>
      </c>
      <c r="F149" s="5"/>
      <c r="G149" s="5"/>
      <c r="H149" s="5"/>
      <c r="I149" s="13">
        <f t="shared" si="4"/>
        <v>497.5</v>
      </c>
      <c r="J149" s="5"/>
    </row>
  </sheetData>
  <mergeCells count="10">
    <mergeCell ref="B3:D3"/>
    <mergeCell ref="E4:H4"/>
    <mergeCell ref="A6:C6"/>
    <mergeCell ref="A4:A5"/>
    <mergeCell ref="B4:B5"/>
    <mergeCell ref="C4:C5"/>
    <mergeCell ref="D4:D5"/>
    <mergeCell ref="I4:I5"/>
    <mergeCell ref="J4:J5"/>
    <mergeCell ref="A1:J2"/>
  </mergeCells>
  <pageMargins left="0.751388888888889" right="0.751388888888889" top="1" bottom="1" header="0.5" footer="0.5"/>
  <pageSetup paperSize="9" orientation="landscape" horizontalDpi="600"/>
  <headerFooter/>
  <ignoredErrors>
    <ignoredError sqref="I6" numberStoredAsText="1"/>
    <ignoredError sqref="I125 I15 I22:I23 I24 I26 I39 I41 I47 I69 I76 I86 I116 I134 I138 I45 I29:I30 I28 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2023-04-13T13:00:00Z</dcterms:created>
  <dcterms:modified xsi:type="dcterms:W3CDTF">2023-12-01T02:50:02Z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522EB8FD4C424DC28FBFA98D9F94712D_13</vt:lpwstr>
  </property>
  <property fmtid="{D5CDD505-2E9C-101B-9397-08002B2CF9AE}" pid="3" name="KSOProductBuildVer">
    <vt:lpwstr>2052-12.1.0.15990</vt:lpwstr>
  </property>
</Properties>
</file>